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420" yWindow="0" windowWidth="25120" windowHeight="16980" tabRatio="500"/>
  </bookViews>
  <sheets>
    <sheet name="Sheet1" sheetId="1" r:id="rId1"/>
  </sheets>
  <externalReferences>
    <externalReference r:id="rId2"/>
    <externalReference r:id="rId3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4" i="1" l="1"/>
  <c r="I6" i="1"/>
  <c r="I20" i="1"/>
  <c r="I15" i="1"/>
  <c r="N34" i="1"/>
  <c r="O33" i="1"/>
  <c r="N33" i="1"/>
  <c r="O32" i="1"/>
  <c r="N32" i="1"/>
  <c r="O31" i="1"/>
  <c r="N31" i="1"/>
  <c r="O30" i="1"/>
  <c r="N30" i="1"/>
  <c r="T6" i="1"/>
  <c r="I7" i="1"/>
  <c r="T7" i="1"/>
  <c r="I8" i="1"/>
  <c r="T8" i="1"/>
  <c r="I10" i="1"/>
  <c r="T10" i="1"/>
  <c r="I11" i="1"/>
  <c r="T11" i="1"/>
  <c r="I12" i="1"/>
  <c r="T12" i="1"/>
  <c r="I13" i="1"/>
  <c r="T13" i="1"/>
  <c r="T15" i="1"/>
  <c r="I16" i="1"/>
  <c r="T16" i="1"/>
  <c r="I17" i="1"/>
  <c r="T17" i="1"/>
  <c r="I19" i="1"/>
  <c r="T19" i="1"/>
  <c r="T20" i="1"/>
  <c r="T21" i="1"/>
  <c r="T22" i="1"/>
  <c r="O21" i="1"/>
  <c r="N21" i="1"/>
  <c r="J21" i="1"/>
  <c r="I21" i="1"/>
  <c r="O20" i="1"/>
  <c r="N20" i="1"/>
  <c r="L20" i="1"/>
  <c r="K20" i="1"/>
  <c r="J20" i="1"/>
  <c r="H20" i="1"/>
  <c r="G20" i="1"/>
  <c r="F20" i="1"/>
  <c r="E20" i="1"/>
  <c r="O19" i="1"/>
  <c r="N19" i="1"/>
  <c r="L19" i="1"/>
  <c r="K19" i="1"/>
  <c r="J19" i="1"/>
  <c r="H19" i="1"/>
  <c r="G19" i="1"/>
  <c r="F19" i="1"/>
  <c r="E19" i="1"/>
  <c r="B18" i="1"/>
  <c r="O17" i="1"/>
  <c r="N17" i="1"/>
  <c r="L17" i="1"/>
  <c r="K17" i="1"/>
  <c r="J17" i="1"/>
  <c r="H17" i="1"/>
  <c r="G17" i="1"/>
  <c r="F17" i="1"/>
  <c r="E17" i="1"/>
  <c r="O16" i="1"/>
  <c r="N16" i="1"/>
  <c r="L16" i="1"/>
  <c r="K16" i="1"/>
  <c r="J16" i="1"/>
  <c r="H16" i="1"/>
  <c r="G16" i="1"/>
  <c r="F16" i="1"/>
  <c r="E16" i="1"/>
  <c r="O15" i="1"/>
  <c r="N15" i="1"/>
  <c r="L15" i="1"/>
  <c r="J15" i="1"/>
  <c r="H15" i="1"/>
  <c r="E15" i="1"/>
  <c r="B14" i="1"/>
  <c r="O13" i="1"/>
  <c r="N13" i="1"/>
  <c r="L13" i="1"/>
  <c r="K13" i="1"/>
  <c r="J13" i="1"/>
  <c r="H13" i="1"/>
  <c r="G13" i="1"/>
  <c r="F13" i="1"/>
  <c r="E13" i="1"/>
  <c r="O12" i="1"/>
  <c r="N12" i="1"/>
  <c r="L12" i="1"/>
  <c r="K12" i="1"/>
  <c r="J12" i="1"/>
  <c r="H12" i="1"/>
  <c r="G12" i="1"/>
  <c r="E12" i="1"/>
  <c r="O11" i="1"/>
  <c r="N11" i="1"/>
  <c r="L11" i="1"/>
  <c r="K11" i="1"/>
  <c r="J11" i="1"/>
  <c r="H11" i="1"/>
  <c r="G11" i="1"/>
  <c r="E11" i="1"/>
  <c r="O10" i="1"/>
  <c r="N10" i="1"/>
  <c r="L10" i="1"/>
  <c r="K10" i="1"/>
  <c r="J10" i="1"/>
  <c r="H10" i="1"/>
  <c r="G10" i="1"/>
  <c r="F10" i="1"/>
  <c r="E10" i="1"/>
  <c r="B9" i="1"/>
  <c r="O8" i="1"/>
  <c r="N8" i="1"/>
  <c r="L8" i="1"/>
  <c r="K8" i="1"/>
  <c r="J8" i="1"/>
  <c r="H8" i="1"/>
  <c r="G8" i="1"/>
  <c r="F8" i="1"/>
  <c r="E8" i="1"/>
  <c r="O7" i="1"/>
  <c r="N7" i="1"/>
  <c r="L7" i="1"/>
  <c r="K7" i="1"/>
  <c r="J7" i="1"/>
  <c r="H7" i="1"/>
  <c r="G7" i="1"/>
  <c r="F7" i="1"/>
  <c r="E7" i="1"/>
  <c r="O6" i="1"/>
  <c r="N6" i="1"/>
  <c r="L6" i="1"/>
  <c r="K6" i="1"/>
  <c r="J6" i="1"/>
  <c r="H6" i="1"/>
  <c r="G6" i="1"/>
  <c r="F6" i="1"/>
  <c r="E6" i="1"/>
  <c r="O4" i="1"/>
  <c r="N4" i="1"/>
  <c r="L4" i="1"/>
  <c r="K4" i="1"/>
  <c r="J4" i="1"/>
  <c r="I4" i="1"/>
  <c r="H4" i="1"/>
</calcChain>
</file>

<file path=xl/sharedStrings.xml><?xml version="1.0" encoding="utf-8"?>
<sst xmlns="http://schemas.openxmlformats.org/spreadsheetml/2006/main" count="35" uniqueCount="34">
  <si>
    <t>PLANIFICATION D'ÉQUIPE - ÉDITION 2019</t>
  </si>
  <si>
    <t>Date</t>
  </si>
  <si>
    <t>Étape</t>
  </si>
  <si>
    <t>Nb cycliste</t>
  </si>
  <si>
    <t>Cycliste</t>
  </si>
  <si>
    <t>Km équipe</t>
  </si>
  <si>
    <t>#1</t>
  </si>
  <si>
    <t>#2</t>
  </si>
  <si>
    <t>Jeudi</t>
  </si>
  <si>
    <t>13 juin</t>
  </si>
  <si>
    <t>Vendredi</t>
  </si>
  <si>
    <t>14 juin</t>
  </si>
  <si>
    <t>Samedi</t>
  </si>
  <si>
    <t>15 juin</t>
  </si>
  <si>
    <t>-</t>
  </si>
  <si>
    <t>Dim.</t>
  </si>
  <si>
    <t>16 juin</t>
  </si>
  <si>
    <t>Km total équipe</t>
  </si>
  <si>
    <t>Moyenne par membre</t>
  </si>
  <si>
    <t>Catégorie d'étape</t>
  </si>
  <si>
    <t>Régulière</t>
  </si>
  <si>
    <t>La catégorie d'étape ne dépend pas uniquement de la vitesse mais également du dénivelé, de la distance de l'étape et du niveau de fatigue. Choisissez vos étapes en conséquence!</t>
  </si>
  <si>
    <t>Intermédiaire</t>
  </si>
  <si>
    <t>Aguérrie</t>
  </si>
  <si>
    <t>Expert</t>
  </si>
  <si>
    <t>Nom des Cyclistes</t>
  </si>
  <si>
    <t>Km par cycliste</t>
  </si>
  <si>
    <t>Nombre d'étapes</t>
  </si>
  <si>
    <t>A</t>
  </si>
  <si>
    <t>B</t>
  </si>
  <si>
    <t>C</t>
  </si>
  <si>
    <t>D</t>
  </si>
  <si>
    <t>E</t>
  </si>
  <si>
    <t>SUJET À CHANGEMENT — TOUTES LES HEURES MENTIONNÉES PEUVENT ÊTRE APPELÉES À CHANGER ET CE, MÊME DURANT L'ÉVÉNEMENT.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</si>
</sst>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8"/>
      <color rgb="FF0000FF"/>
      <name val="Arial"/>
    </font>
    <font>
      <b/>
      <sz val="28"/>
      <color rgb="FF000000"/>
      <name val="Calibri"/>
    </font>
    <font>
      <b/>
      <sz val="10"/>
      <name val="Arial"/>
    </font>
    <font>
      <b/>
      <sz val="16"/>
      <name val="Arial"/>
    </font>
    <font>
      <b/>
      <sz val="11"/>
      <color rgb="FF000000"/>
      <name val="Calibri"/>
    </font>
    <font>
      <sz val="11"/>
      <name val="Calibri"/>
    </font>
    <font>
      <sz val="9"/>
      <color rgb="FF000000"/>
      <name val="Calibri"/>
    </font>
    <font>
      <sz val="11"/>
      <color theme="0"/>
      <name val="Calibri"/>
    </font>
    <font>
      <sz val="10"/>
      <name val="Arial"/>
    </font>
    <font>
      <b/>
      <sz val="11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FF6600"/>
      </patternFill>
    </fill>
    <fill>
      <patternFill patternType="solid">
        <fgColor rgb="FF33CCCC"/>
        <bgColor rgb="FF33CCCC"/>
      </patternFill>
    </fill>
    <fill>
      <patternFill patternType="lightUp"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3" fillId="2" borderId="1" xfId="0" applyFont="1" applyFill="1" applyBorder="1" applyAlignment="1">
      <alignment horizontal="center" vertical="center"/>
    </xf>
    <xf numFmtId="0" fontId="6" fillId="0" borderId="3" xfId="0" applyFont="1" applyBorder="1"/>
    <xf numFmtId="20" fontId="3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3" borderId="1" xfId="0" applyFont="1" applyFill="1" applyBorder="1" applyAlignment="1">
      <alignment horizontal="center" vertical="center" textRotation="90"/>
    </xf>
    <xf numFmtId="49" fontId="0" fillId="3" borderId="2" xfId="0" applyNumberFormat="1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0" fontId="0" fillId="3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0" fontId="0" fillId="0" borderId="5" xfId="0" applyNumberFormat="1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2" xfId="0" applyFont="1" applyBorder="1"/>
    <xf numFmtId="49" fontId="0" fillId="3" borderId="13" xfId="0" applyNumberFormat="1" applyFont="1" applyFill="1" applyBorder="1" applyAlignment="1">
      <alignment horizontal="center" vertical="center" textRotation="90"/>
    </xf>
    <xf numFmtId="0" fontId="0" fillId="5" borderId="6" xfId="0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 textRotation="90"/>
    </xf>
    <xf numFmtId="0" fontId="0" fillId="5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20" fontId="0" fillId="0" borderId="5" xfId="0" applyNumberFormat="1" applyFont="1" applyBorder="1"/>
    <xf numFmtId="20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0" fontId="0" fillId="2" borderId="11" xfId="0" applyNumberFormat="1" applyFont="1" applyFill="1" applyBorder="1"/>
    <xf numFmtId="20" fontId="0" fillId="2" borderId="14" xfId="0" applyNumberFormat="1" applyFont="1" applyFill="1" applyBorder="1" applyAlignment="1">
      <alignment horizontal="center"/>
    </xf>
    <xf numFmtId="1" fontId="0" fillId="2" borderId="15" xfId="0" applyNumberFormat="1" applyFont="1" applyFill="1" applyBorder="1"/>
    <xf numFmtId="0" fontId="0" fillId="0" borderId="8" xfId="0" applyFont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6" fillId="0" borderId="13" xfId="0" applyFont="1" applyBorder="1"/>
    <xf numFmtId="0" fontId="7" fillId="0" borderId="0" xfId="0" applyFont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6" fillId="6" borderId="14" xfId="0" applyFont="1" applyFill="1" applyBorder="1"/>
    <xf numFmtId="0" fontId="0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0" borderId="6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6" fillId="0" borderId="15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vertical="top" wrapText="1"/>
    </xf>
    <xf numFmtId="0" fontId="6" fillId="0" borderId="5" xfId="0" applyFont="1" applyBorder="1"/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/>
    </xf>
    <xf numFmtId="49" fontId="0" fillId="0" borderId="0" xfId="0" applyNumberFormat="1" applyFont="1"/>
    <xf numFmtId="0" fontId="5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 wrapText="1"/>
    </xf>
    <xf numFmtId="164" fontId="0" fillId="0" borderId="0" xfId="0" applyNumberFormat="1" applyFont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on%20disque/1000km%20-%202018/04-Parcours%20et%20convoi/Horaires_complets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on%20Drive/1000%20km%20-%202019/04-Parcours%20et%20convoi/Horaires_complets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aire technique"/>
      <sheetName val="Horaire web"/>
      <sheetName val="Adresses arrêts"/>
      <sheetName val="VR"/>
      <sheetName val="Planif. équipes-1"/>
      <sheetName val="Horaire conducteur "/>
      <sheetName val="Conducteurs A et B"/>
      <sheetName val="Repas-Horaire "/>
      <sheetName val="Repas-Horaire complet"/>
      <sheetName val="LED"/>
      <sheetName val="Scènes "/>
      <sheetName val="Lettrage"/>
      <sheetName val="Saute-mouton (site et med)"/>
      <sheetName val="Remix-Santé"/>
      <sheetName val="Photobooth-mascotte 2"/>
      <sheetName val="Ravit'eau "/>
      <sheetName val="Planif. équipes"/>
      <sheetName val="1 - La Baie-Laterr"/>
      <sheetName val="2 - Later-Létape"/>
      <sheetName val="3 - L'étape -Qc"/>
      <sheetName val="4 - Qc - SteMarie"/>
      <sheetName val="5- SteMar-StGeo"/>
      <sheetName val="6 - Victo-Drum"/>
      <sheetName val="7 - Drum-Verch"/>
      <sheetName val="8 - Verch-Gran"/>
      <sheetName val="9 - Gran-StJean"/>
      <sheetName val="10 - StJean-Valley"/>
      <sheetName val="11 - Gren-MtT"/>
      <sheetName val="12 - MtT - StSauv"/>
      <sheetName val="13 - StSauv-Lav"/>
      <sheetName val="14 - Laval-Mtl"/>
      <sheetName val="14 - Laval-Mtl (2)"/>
      <sheetName val="Horaire Alain"/>
      <sheetName val="Horaire motard 2"/>
      <sheetName val="Horaire convoi 2"/>
      <sheetName val="Pierre Lavoie"/>
      <sheetName val="Pierre-Entrevue"/>
    </sheetNames>
    <sheetDataSet>
      <sheetData sheetId="0" refreshError="1"/>
      <sheetData sheetId="1" refreshError="1">
        <row r="5">
          <cell r="H5" t="str">
            <v>Heure de départ</v>
          </cell>
          <cell r="I5" t="str">
            <v>Distance (km)</v>
          </cell>
          <cell r="J5" t="str">
            <v xml:space="preserve">Vitesse moyenne (km/h)            </v>
          </cell>
          <cell r="K5" t="str">
            <v>Cat.</v>
          </cell>
          <cell r="L5" t="str">
            <v xml:space="preserve">Heure d'arrivée            </v>
          </cell>
          <cell r="N5" t="str">
            <v>Arrêt</v>
          </cell>
          <cell r="O5" t="str">
            <v>Étape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raire technique"/>
      <sheetName val="Horaire web"/>
      <sheetName val="Adresses arrêts"/>
      <sheetName val="VR"/>
      <sheetName val="Planif. équipes-1"/>
      <sheetName val="Horaire conducteur "/>
      <sheetName val="Conducteurs A et B"/>
      <sheetName val="Saute-mouton (site et med)"/>
      <sheetName val="Horaire détaillé par villes"/>
      <sheetName val="Repas-Horaire "/>
      <sheetName val="Repas-Horaire bénévoles"/>
      <sheetName val="LED"/>
      <sheetName val="Scènes "/>
      <sheetName val="Lettrage"/>
      <sheetName val="Remix-Santé"/>
      <sheetName val="Photobooth-mascotte"/>
      <sheetName val="Planif. équipes"/>
      <sheetName val="1 - La Baie-Laterr"/>
      <sheetName val="2 - Later-Létape"/>
      <sheetName val="3 - L'étape -Qc"/>
      <sheetName val="4 - Qc - SteMarie"/>
      <sheetName val="5- SteMar-StGeo"/>
      <sheetName val="6 - Victo-Drum"/>
      <sheetName val="7 - Drum-Verch"/>
      <sheetName val="8 - Verch-Gran"/>
      <sheetName val="9 - Gran-StJean"/>
      <sheetName val="10 - StJean-Valley"/>
      <sheetName val="11 - Gren-MtT"/>
      <sheetName val="12 - MtT - StSauv"/>
      <sheetName val="13 - StSauv-Lav"/>
      <sheetName val="14 - Laval-Mtl"/>
      <sheetName val="14 - Laval-Mtl (2)"/>
      <sheetName val="Horaire Alain"/>
      <sheetName val="Horaire motard 2"/>
      <sheetName val="Horaire convoi"/>
      <sheetName val="Pierre Lavoie"/>
      <sheetName val="Pierre-Entrevue"/>
      <sheetName val="Ravit'eau A"/>
      <sheetName val="Ravit'eau B"/>
      <sheetName val="Ravit'eau "/>
    </sheetNames>
    <sheetDataSet>
      <sheetData sheetId="0">
        <row r="5">
          <cell r="B5" t="str">
            <v>Saguenay (La Baie)</v>
          </cell>
          <cell r="C5" t="str">
            <v>–</v>
          </cell>
          <cell r="D5" t="str">
            <v>Anse-Saint-Jean</v>
          </cell>
          <cell r="F5">
            <v>0.54166666666666663</v>
          </cell>
          <cell r="H5">
            <v>66.2</v>
          </cell>
          <cell r="I5">
            <v>19.8</v>
          </cell>
          <cell r="J5">
            <v>0.1388888888888889</v>
          </cell>
          <cell r="O5">
            <v>0.6875</v>
          </cell>
          <cell r="P5">
            <v>8.3333333333333329E-2</v>
          </cell>
          <cell r="W5">
            <v>3</v>
          </cell>
        </row>
        <row r="6">
          <cell r="B6" t="str">
            <v>Anse-Saint-Jean</v>
          </cell>
          <cell r="C6" t="str">
            <v>–</v>
          </cell>
          <cell r="D6" t="str">
            <v>La Malbaie</v>
          </cell>
          <cell r="F6">
            <v>0.77083333333333337</v>
          </cell>
          <cell r="H6">
            <v>112.5</v>
          </cell>
          <cell r="I6">
            <v>23.2</v>
          </cell>
          <cell r="J6">
            <v>0.20138888888888887</v>
          </cell>
          <cell r="O6">
            <v>0.97916666666666663</v>
          </cell>
          <cell r="P6">
            <v>4.1666666666666664E-2</v>
          </cell>
          <cell r="W6">
            <v>3</v>
          </cell>
        </row>
        <row r="7">
          <cell r="B7" t="str">
            <v>La Malbaie</v>
          </cell>
          <cell r="C7" t="str">
            <v>–</v>
          </cell>
          <cell r="D7" t="str">
            <v>Saint-Ferréol-les-Neiges</v>
          </cell>
          <cell r="F7">
            <v>1.0208333333333333</v>
          </cell>
          <cell r="H7">
            <v>99.4</v>
          </cell>
          <cell r="I7">
            <v>22.9</v>
          </cell>
          <cell r="J7">
            <v>0.18055555555555555</v>
          </cell>
          <cell r="O7">
            <v>1.2083333333333333</v>
          </cell>
          <cell r="P7">
            <v>0.16666666666666666</v>
          </cell>
          <cell r="W7">
            <v>4</v>
          </cell>
        </row>
        <row r="9">
          <cell r="B9" t="str">
            <v>Saint-Ferréol-les-Neiges</v>
          </cell>
          <cell r="C9" t="str">
            <v>–</v>
          </cell>
          <cell r="D9" t="str">
            <v>Parc de la Chute Montmorency</v>
          </cell>
          <cell r="F9">
            <v>1.375</v>
          </cell>
          <cell r="H9">
            <v>90.5</v>
          </cell>
          <cell r="I9">
            <v>23.6</v>
          </cell>
          <cell r="J9">
            <v>0.15972222222222224</v>
          </cell>
          <cell r="O9">
            <v>1.5416666666666667</v>
          </cell>
          <cell r="P9">
            <v>2.0833333333333332E-2</v>
          </cell>
          <cell r="W9">
            <v>2</v>
          </cell>
        </row>
        <row r="10">
          <cell r="B10" t="str">
            <v>Parc de la Chute Montmorency</v>
          </cell>
          <cell r="D10" t="str">
            <v>Thetford Mines</v>
          </cell>
          <cell r="F10">
            <v>1.5625</v>
          </cell>
          <cell r="H10">
            <v>121.1</v>
          </cell>
          <cell r="I10">
            <v>21.35</v>
          </cell>
          <cell r="J10">
            <v>0.23611111111111113</v>
          </cell>
          <cell r="O10">
            <v>1.8125</v>
          </cell>
          <cell r="P10">
            <v>6.25E-2</v>
          </cell>
          <cell r="W10">
            <v>3</v>
          </cell>
        </row>
        <row r="11">
          <cell r="B11" t="str">
            <v>Thetford Mines</v>
          </cell>
          <cell r="D11" t="str">
            <v>Warwick</v>
          </cell>
          <cell r="F11">
            <v>1.875</v>
          </cell>
          <cell r="H11">
            <v>85.6</v>
          </cell>
          <cell r="I11">
            <v>25.6</v>
          </cell>
          <cell r="J11">
            <v>0.1388888888888889</v>
          </cell>
          <cell r="O11">
            <v>2.0208333333333335</v>
          </cell>
          <cell r="P11">
            <v>4.1666666666666664E-2</v>
          </cell>
          <cell r="W11">
            <v>2</v>
          </cell>
        </row>
        <row r="12">
          <cell r="B12" t="str">
            <v>Warwick</v>
          </cell>
          <cell r="C12" t="str">
            <v>–</v>
          </cell>
          <cell r="D12" t="str">
            <v>Drummondville</v>
          </cell>
          <cell r="F12">
            <v>2.0625</v>
          </cell>
          <cell r="H12">
            <v>50</v>
          </cell>
          <cell r="I12">
            <v>24.8</v>
          </cell>
          <cell r="J12">
            <v>8.3333333333333329E-2</v>
          </cell>
          <cell r="O12">
            <v>2.1458333333333335</v>
          </cell>
          <cell r="P12">
            <v>0.22916666666666666</v>
          </cell>
          <cell r="W12">
            <v>1</v>
          </cell>
        </row>
        <row r="14">
          <cell r="B14" t="str">
            <v>La Boucle à Drummondville</v>
          </cell>
          <cell r="F14">
            <v>2.375</v>
          </cell>
          <cell r="H14">
            <v>135</v>
          </cell>
          <cell r="I14">
            <v>16.350000000000001</v>
          </cell>
          <cell r="J14">
            <v>0.34375</v>
          </cell>
          <cell r="O14">
            <v>2.75</v>
          </cell>
          <cell r="P14">
            <v>4.1666666666666664E-2</v>
          </cell>
        </row>
        <row r="15">
          <cell r="B15" t="str">
            <v>Drummondville</v>
          </cell>
          <cell r="C15" t="str">
            <v>–</v>
          </cell>
          <cell r="D15" t="str">
            <v>Granby</v>
          </cell>
          <cell r="F15">
            <v>2.7916666666666665</v>
          </cell>
          <cell r="H15">
            <v>67.400000000000006</v>
          </cell>
          <cell r="I15">
            <v>23.7</v>
          </cell>
          <cell r="J15">
            <v>0.11805555555555557</v>
          </cell>
          <cell r="O15">
            <v>2.9166666666666665</v>
          </cell>
          <cell r="P15">
            <v>6.25E-2</v>
          </cell>
          <cell r="W15">
            <v>1</v>
          </cell>
        </row>
        <row r="16">
          <cell r="B16" t="str">
            <v>Granby</v>
          </cell>
          <cell r="C16" t="str">
            <v>–</v>
          </cell>
          <cell r="D16" t="str">
            <v>Saint-Jean-sur-Richelieu</v>
          </cell>
          <cell r="F16">
            <v>2.9791666666666665</v>
          </cell>
          <cell r="H16">
            <v>91.7</v>
          </cell>
          <cell r="I16">
            <v>23.9</v>
          </cell>
          <cell r="J16">
            <v>0.15972222222222224</v>
          </cell>
          <cell r="O16">
            <v>3.1458333333333335</v>
          </cell>
          <cell r="P16">
            <v>0.20833333333333334</v>
          </cell>
          <cell r="W16">
            <v>2</v>
          </cell>
        </row>
        <row r="18">
          <cell r="B18" t="str">
            <v>Saint-Jean-sur-Richelieu</v>
          </cell>
          <cell r="C18" t="str">
            <v>–</v>
          </cell>
          <cell r="D18" t="str">
            <v>Brossard</v>
          </cell>
          <cell r="F18">
            <v>3.354166666666667</v>
          </cell>
          <cell r="H18">
            <v>64.7</v>
          </cell>
          <cell r="I18">
            <v>22.8</v>
          </cell>
          <cell r="J18">
            <v>0.11805555555555557</v>
          </cell>
          <cell r="O18">
            <v>3.479166666666667</v>
          </cell>
          <cell r="P18">
            <v>6.25E-2</v>
          </cell>
          <cell r="W18">
            <v>1</v>
          </cell>
        </row>
        <row r="19">
          <cell r="B19" t="str">
            <v>Brossard</v>
          </cell>
          <cell r="C19" t="str">
            <v>–</v>
          </cell>
          <cell r="D19" t="str">
            <v>Montréal (Stade Olympique)</v>
          </cell>
          <cell r="F19">
            <v>3.541666666666667</v>
          </cell>
          <cell r="H19">
            <v>24.8</v>
          </cell>
          <cell r="I19">
            <v>19.8</v>
          </cell>
          <cell r="J19">
            <v>5.2083333333333336E-2</v>
          </cell>
          <cell r="O19">
            <v>3.5937500000000004</v>
          </cell>
          <cell r="W19">
            <v>1</v>
          </cell>
        </row>
        <row r="20">
          <cell r="H20">
            <v>1008.9000000000001</v>
          </cell>
          <cell r="I20">
            <v>22.316666666666666</v>
          </cell>
          <cell r="J20">
            <v>0.16087962962962962</v>
          </cell>
        </row>
      </sheetData>
      <sheetData sheetId="1">
        <row r="10">
          <cell r="B10" t="str">
            <v xml:space="preserve"> Arrêt à St-Ferréol-les-Neiges Zzz</v>
          </cell>
        </row>
        <row r="15">
          <cell r="B15" t="str">
            <v xml:space="preserve"> Arrêt à Drummondville Zzz</v>
          </cell>
        </row>
        <row r="19">
          <cell r="B19" t="str">
            <v xml:space="preserve"> Arrêt à Saint-Jean-sur-Richelieu Zzz</v>
          </cell>
        </row>
        <row r="22">
          <cell r="N22" t="str">
            <v xml:space="preserve">    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K17" sqref="K17"/>
    </sheetView>
  </sheetViews>
  <sheetFormatPr baseColWidth="10" defaultRowHeight="15" x14ac:dyDescent="0"/>
  <cols>
    <col min="1" max="1" width="4.33203125" customWidth="1"/>
    <col min="2" max="3" width="5.1640625" customWidth="1"/>
    <col min="4" max="4" width="4.1640625" customWidth="1"/>
    <col min="5" max="5" width="26.5" customWidth="1"/>
    <col min="6" max="6" width="3.6640625" customWidth="1"/>
    <col min="7" max="7" width="26.5" customWidth="1"/>
    <col min="9" max="10" width="10.33203125" customWidth="1"/>
    <col min="11" max="11" width="7.83203125" customWidth="1"/>
    <col min="13" max="13" width="1.83203125" customWidth="1"/>
    <col min="16" max="16" width="1.6640625" customWidth="1"/>
  </cols>
  <sheetData>
    <row r="1" spans="1:21" ht="21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2" spans="1:21" ht="36">
      <c r="A2" s="1"/>
      <c r="B2" s="102" t="s">
        <v>0</v>
      </c>
      <c r="C2" s="102"/>
      <c r="D2" s="102"/>
      <c r="E2" s="102"/>
      <c r="F2" s="102"/>
      <c r="G2" s="102"/>
      <c r="H2" s="10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1"/>
    </row>
    <row r="3" spans="1:21" ht="18">
      <c r="A3" s="1"/>
      <c r="B3" s="1"/>
      <c r="C3" s="1"/>
      <c r="D3" s="1"/>
      <c r="E3" s="1"/>
      <c r="F3" s="1"/>
      <c r="G3" s="1"/>
      <c r="H3" s="4"/>
      <c r="I3" s="3"/>
      <c r="J3" s="3"/>
      <c r="K3" s="3"/>
      <c r="L3" s="3"/>
      <c r="M3" s="3"/>
      <c r="N3" s="3"/>
      <c r="O3" s="5"/>
      <c r="P3" s="5"/>
      <c r="Q3" s="3"/>
      <c r="R3" s="3"/>
      <c r="S3" s="3"/>
      <c r="T3" s="4"/>
      <c r="U3" s="1"/>
    </row>
    <row r="4" spans="1:21" ht="22" customHeight="1">
      <c r="A4" s="1"/>
      <c r="B4" s="6" t="s">
        <v>1</v>
      </c>
      <c r="C4" s="7"/>
      <c r="D4" s="8" t="s">
        <v>2</v>
      </c>
      <c r="E4" s="9"/>
      <c r="F4" s="9"/>
      <c r="G4" s="7"/>
      <c r="H4" s="10" t="str">
        <f>'[1]Horaire web'!H5</f>
        <v>Heure de départ</v>
      </c>
      <c r="I4" s="10" t="str">
        <f>'[1]Horaire web'!I5</f>
        <v>Distance (km)</v>
      </c>
      <c r="J4" s="10" t="str">
        <f>'[1]Horaire web'!J5</f>
        <v xml:space="preserve">Vitesse moyenne (km/h)            </v>
      </c>
      <c r="K4" s="10" t="str">
        <f>'[1]Horaire web'!K5</f>
        <v>Cat.</v>
      </c>
      <c r="L4" s="10" t="str">
        <f>'[1]Horaire web'!L5</f>
        <v xml:space="preserve">Heure d'arrivée            </v>
      </c>
      <c r="M4" s="11"/>
      <c r="N4" s="12" t="str">
        <f>'[1]Horaire web'!N5</f>
        <v>Arrêt</v>
      </c>
      <c r="O4" s="12" t="str">
        <f>'[1]Horaire web'!O5</f>
        <v>Étape</v>
      </c>
      <c r="P4" s="13"/>
      <c r="Q4" s="14" t="s">
        <v>3</v>
      </c>
      <c r="R4" s="15" t="s">
        <v>4</v>
      </c>
      <c r="S4" s="15" t="s">
        <v>4</v>
      </c>
      <c r="T4" s="14" t="s">
        <v>5</v>
      </c>
      <c r="U4" s="1"/>
    </row>
    <row r="5" spans="1:21" ht="22" customHeight="1">
      <c r="A5" s="1"/>
      <c r="B5" s="16"/>
      <c r="C5" s="17"/>
      <c r="D5" s="16"/>
      <c r="E5" s="18"/>
      <c r="F5" s="18"/>
      <c r="G5" s="17"/>
      <c r="H5" s="19"/>
      <c r="I5" s="19"/>
      <c r="J5" s="19"/>
      <c r="K5" s="19"/>
      <c r="L5" s="19"/>
      <c r="M5" s="11"/>
      <c r="N5" s="19"/>
      <c r="O5" s="19"/>
      <c r="P5" s="13"/>
      <c r="Q5" s="19"/>
      <c r="R5" s="15" t="s">
        <v>6</v>
      </c>
      <c r="S5" s="15" t="s">
        <v>7</v>
      </c>
      <c r="T5" s="19"/>
      <c r="U5" s="1"/>
    </row>
    <row r="6" spans="1:21" ht="18" customHeight="1">
      <c r="A6" s="1"/>
      <c r="B6" s="20" t="s">
        <v>8</v>
      </c>
      <c r="C6" s="21" t="s">
        <v>9</v>
      </c>
      <c r="D6" s="22">
        <v>1</v>
      </c>
      <c r="E6" s="23" t="str">
        <f>'[2]Horaire technique'!B5</f>
        <v>Saguenay (La Baie)</v>
      </c>
      <c r="F6" s="23" t="str">
        <f>'[2]Horaire technique'!C5</f>
        <v>–</v>
      </c>
      <c r="G6" s="23" t="str">
        <f>'[2]Horaire technique'!D5</f>
        <v>Anse-Saint-Jean</v>
      </c>
      <c r="H6" s="24">
        <f>'[2]Horaire technique'!F5</f>
        <v>0.54166666666666663</v>
      </c>
      <c r="I6" s="25">
        <f>'[2]Horaire technique'!H5</f>
        <v>66.2</v>
      </c>
      <c r="J6" s="25">
        <f>'[2]Horaire technique'!I5</f>
        <v>19.8</v>
      </c>
      <c r="K6" s="22">
        <f>'[2]Horaire technique'!W5</f>
        <v>3</v>
      </c>
      <c r="L6" s="24">
        <f>'[2]Horaire technique'!O5</f>
        <v>0.6875</v>
      </c>
      <c r="M6" s="26"/>
      <c r="N6" s="27">
        <f>'[2]Horaire technique'!P5</f>
        <v>8.3333333333333329E-2</v>
      </c>
      <c r="O6" s="27">
        <f>'[2]Horaire technique'!J5</f>
        <v>0.1388888888888889</v>
      </c>
      <c r="P6" s="26"/>
      <c r="Q6" s="22">
        <v>5</v>
      </c>
      <c r="R6" s="28"/>
      <c r="S6" s="28"/>
      <c r="T6" s="25">
        <f t="shared" ref="T6:T8" si="0">I6*Q6</f>
        <v>331</v>
      </c>
      <c r="U6" s="29"/>
    </row>
    <row r="7" spans="1:21" ht="18" customHeight="1">
      <c r="A7" s="1"/>
      <c r="B7" s="30"/>
      <c r="C7" s="31"/>
      <c r="D7" s="22">
        <v>2</v>
      </c>
      <c r="E7" s="23" t="str">
        <f>'[2]Horaire technique'!B6</f>
        <v>Anse-Saint-Jean</v>
      </c>
      <c r="F7" s="23" t="str">
        <f>'[2]Horaire technique'!C6</f>
        <v>–</v>
      </c>
      <c r="G7" s="23" t="str">
        <f>'[2]Horaire technique'!D6</f>
        <v>La Malbaie</v>
      </c>
      <c r="H7" s="24">
        <f>'[2]Horaire technique'!F6</f>
        <v>0.77083333333333337</v>
      </c>
      <c r="I7" s="25">
        <f>'[2]Horaire technique'!H6</f>
        <v>112.5</v>
      </c>
      <c r="J7" s="25">
        <f>'[2]Horaire technique'!I6</f>
        <v>23.2</v>
      </c>
      <c r="K7" s="22">
        <f>'[2]Horaire technique'!W6</f>
        <v>3</v>
      </c>
      <c r="L7" s="24">
        <f>'[2]Horaire technique'!O6</f>
        <v>0.97916666666666663</v>
      </c>
      <c r="M7" s="26"/>
      <c r="N7" s="27">
        <f>'[2]Horaire technique'!P6</f>
        <v>4.1666666666666664E-2</v>
      </c>
      <c r="O7" s="27">
        <f>'[2]Horaire technique'!J6</f>
        <v>0.20138888888888887</v>
      </c>
      <c r="P7" s="26"/>
      <c r="Q7" s="22">
        <v>2</v>
      </c>
      <c r="R7" s="32"/>
      <c r="S7" s="22"/>
      <c r="T7" s="25">
        <f t="shared" si="0"/>
        <v>225</v>
      </c>
      <c r="U7" s="29"/>
    </row>
    <row r="8" spans="1:21" ht="18" customHeight="1">
      <c r="A8" s="1"/>
      <c r="B8" s="16"/>
      <c r="C8" s="33"/>
      <c r="D8" s="22">
        <v>3</v>
      </c>
      <c r="E8" s="23" t="str">
        <f>'[2]Horaire technique'!B7</f>
        <v>La Malbaie</v>
      </c>
      <c r="F8" s="23" t="str">
        <f>'[2]Horaire technique'!C7</f>
        <v>–</v>
      </c>
      <c r="G8" s="23" t="str">
        <f>'[2]Horaire technique'!D7</f>
        <v>Saint-Ferréol-les-Neiges</v>
      </c>
      <c r="H8" s="24">
        <f>'[2]Horaire technique'!F7</f>
        <v>1.0208333333333333</v>
      </c>
      <c r="I8" s="25">
        <f>'[2]Horaire technique'!H7</f>
        <v>99.4</v>
      </c>
      <c r="J8" s="25">
        <f>'[2]Horaire technique'!I7</f>
        <v>22.9</v>
      </c>
      <c r="K8" s="22">
        <f>'[2]Horaire technique'!W7</f>
        <v>4</v>
      </c>
      <c r="L8" s="24">
        <f>'[2]Horaire technique'!O7</f>
        <v>1.2083333333333333</v>
      </c>
      <c r="M8" s="26"/>
      <c r="N8" s="27">
        <f>'[2]Horaire technique'!P7</f>
        <v>0.16666666666666666</v>
      </c>
      <c r="O8" s="27">
        <f>'[2]Horaire technique'!J7</f>
        <v>0.18055555555555555</v>
      </c>
      <c r="P8" s="26"/>
      <c r="Q8" s="22">
        <v>1</v>
      </c>
      <c r="R8" s="34"/>
      <c r="S8" s="35"/>
      <c r="T8" s="36">
        <f t="shared" si="0"/>
        <v>99.4</v>
      </c>
      <c r="U8" s="1"/>
    </row>
    <row r="9" spans="1:21">
      <c r="A9" s="1"/>
      <c r="B9" s="37" t="str">
        <f>'[2]Horaire web'!$B$10</f>
        <v xml:space="preserve"> Arrêt à St-Ferréol-les-Neiges Zzz</v>
      </c>
      <c r="C9" s="38"/>
      <c r="D9" s="38"/>
      <c r="E9" s="39"/>
      <c r="F9" s="39"/>
      <c r="G9" s="39"/>
      <c r="H9" s="38"/>
      <c r="I9" s="40"/>
      <c r="J9" s="38"/>
      <c r="K9" s="38"/>
      <c r="L9" s="41"/>
      <c r="M9" s="42"/>
      <c r="N9" s="43"/>
      <c r="O9" s="44"/>
      <c r="P9" s="45"/>
      <c r="Q9" s="46"/>
      <c r="R9" s="47"/>
      <c r="S9" s="47"/>
      <c r="T9" s="48"/>
      <c r="U9" s="1"/>
    </row>
    <row r="10" spans="1:21" ht="18" customHeight="1">
      <c r="A10" s="1"/>
      <c r="B10" s="20" t="s">
        <v>10</v>
      </c>
      <c r="C10" s="21" t="s">
        <v>11</v>
      </c>
      <c r="D10" s="22">
        <v>4</v>
      </c>
      <c r="E10" s="23" t="str">
        <f>'[2]Horaire technique'!B9</f>
        <v>Saint-Ferréol-les-Neiges</v>
      </c>
      <c r="F10" s="23" t="str">
        <f>'[2]Horaire technique'!C9</f>
        <v>–</v>
      </c>
      <c r="G10" s="23" t="str">
        <f>'[2]Horaire technique'!D9</f>
        <v>Parc de la Chute Montmorency</v>
      </c>
      <c r="H10" s="24">
        <f>'[2]Horaire technique'!F9</f>
        <v>1.375</v>
      </c>
      <c r="I10" s="25">
        <f>'[2]Horaire technique'!H9</f>
        <v>90.5</v>
      </c>
      <c r="J10" s="25">
        <f>'[2]Horaire technique'!I9</f>
        <v>23.6</v>
      </c>
      <c r="K10" s="22">
        <f>'[2]Horaire technique'!W9</f>
        <v>2</v>
      </c>
      <c r="L10" s="24">
        <f>'[2]Horaire technique'!O9</f>
        <v>1.5416666666666667</v>
      </c>
      <c r="M10" s="26"/>
      <c r="N10" s="27">
        <f>'[2]Horaire technique'!P9</f>
        <v>2.0833333333333332E-2</v>
      </c>
      <c r="O10" s="27">
        <f>'[2]Horaire technique'!J9</f>
        <v>0.15972222222222224</v>
      </c>
      <c r="P10" s="26"/>
      <c r="Q10" s="49">
        <v>2</v>
      </c>
      <c r="R10" s="50"/>
      <c r="S10" s="51"/>
      <c r="T10" s="52">
        <f t="shared" ref="T10:T13" si="1">I10*Q10</f>
        <v>181</v>
      </c>
      <c r="U10" s="1"/>
    </row>
    <row r="11" spans="1:21" ht="18" customHeight="1">
      <c r="A11" s="1"/>
      <c r="B11" s="30"/>
      <c r="C11" s="53"/>
      <c r="D11" s="22">
        <v>5</v>
      </c>
      <c r="E11" s="23" t="str">
        <f>'[2]Horaire technique'!B10</f>
        <v>Parc de la Chute Montmorency</v>
      </c>
      <c r="F11" s="23"/>
      <c r="G11" s="23" t="str">
        <f>'[2]Horaire technique'!D10</f>
        <v>Thetford Mines</v>
      </c>
      <c r="H11" s="24">
        <f>'[2]Horaire technique'!F10</f>
        <v>1.5625</v>
      </c>
      <c r="I11" s="25">
        <f>'[2]Horaire technique'!H10</f>
        <v>121.1</v>
      </c>
      <c r="J11" s="25">
        <f>'[2]Horaire technique'!I10</f>
        <v>21.35</v>
      </c>
      <c r="K11" s="22">
        <f>'[2]Horaire technique'!W10</f>
        <v>3</v>
      </c>
      <c r="L11" s="24">
        <f>'[2]Horaire technique'!O10</f>
        <v>1.8125</v>
      </c>
      <c r="M11" s="26"/>
      <c r="N11" s="27">
        <f>'[2]Horaire technique'!P10</f>
        <v>6.25E-2</v>
      </c>
      <c r="O11" s="27">
        <f>'[2]Horaire technique'!J10</f>
        <v>0.23611111111111113</v>
      </c>
      <c r="P11" s="26"/>
      <c r="Q11" s="49">
        <v>2</v>
      </c>
      <c r="R11" s="22"/>
      <c r="S11" s="22"/>
      <c r="T11" s="25">
        <f t="shared" si="1"/>
        <v>242.2</v>
      </c>
      <c r="U11" s="54"/>
    </row>
    <row r="12" spans="1:21" ht="18" customHeight="1">
      <c r="A12" s="1"/>
      <c r="B12" s="30"/>
      <c r="C12" s="53"/>
      <c r="D12" s="23">
        <v>6</v>
      </c>
      <c r="E12" s="23" t="str">
        <f>'[2]Horaire technique'!B11</f>
        <v>Thetford Mines</v>
      </c>
      <c r="F12" s="23"/>
      <c r="G12" s="23" t="str">
        <f>'[2]Horaire technique'!D11</f>
        <v>Warwick</v>
      </c>
      <c r="H12" s="24">
        <f>'[2]Horaire technique'!F11</f>
        <v>1.875</v>
      </c>
      <c r="I12" s="25">
        <f>'[2]Horaire technique'!H11</f>
        <v>85.6</v>
      </c>
      <c r="J12" s="25">
        <f>'[2]Horaire technique'!I11</f>
        <v>25.6</v>
      </c>
      <c r="K12" s="22">
        <f>'[2]Horaire technique'!W11</f>
        <v>2</v>
      </c>
      <c r="L12" s="24">
        <f>'[2]Horaire technique'!O11</f>
        <v>2.0208333333333335</v>
      </c>
      <c r="M12" s="26"/>
      <c r="N12" s="27">
        <f>'[2]Horaire technique'!P11</f>
        <v>4.1666666666666664E-2</v>
      </c>
      <c r="O12" s="27">
        <f>'[2]Horaire technique'!J11</f>
        <v>0.1388888888888889</v>
      </c>
      <c r="P12" s="26"/>
      <c r="Q12" s="49">
        <v>2</v>
      </c>
      <c r="R12" s="22"/>
      <c r="S12" s="55"/>
      <c r="T12" s="25">
        <f t="shared" si="1"/>
        <v>171.2</v>
      </c>
      <c r="U12" s="1"/>
    </row>
    <row r="13" spans="1:21" ht="18" customHeight="1">
      <c r="A13" s="1"/>
      <c r="B13" s="16"/>
      <c r="C13" s="17"/>
      <c r="D13" s="56">
        <v>7</v>
      </c>
      <c r="E13" s="23" t="str">
        <f>'[2]Horaire technique'!B12</f>
        <v>Warwick</v>
      </c>
      <c r="F13" s="23" t="str">
        <f>'[2]Horaire technique'!C12</f>
        <v>–</v>
      </c>
      <c r="G13" s="23" t="str">
        <f>'[2]Horaire technique'!D12</f>
        <v>Drummondville</v>
      </c>
      <c r="H13" s="24">
        <f>'[2]Horaire technique'!F12</f>
        <v>2.0625</v>
      </c>
      <c r="I13" s="25">
        <f>'[2]Horaire technique'!H12</f>
        <v>50</v>
      </c>
      <c r="J13" s="25">
        <f>'[2]Horaire technique'!I12</f>
        <v>24.8</v>
      </c>
      <c r="K13" s="22">
        <f>'[2]Horaire technique'!W12</f>
        <v>1</v>
      </c>
      <c r="L13" s="24">
        <f>'[2]Horaire technique'!O12</f>
        <v>2.1458333333333335</v>
      </c>
      <c r="M13" s="26"/>
      <c r="N13" s="27">
        <f>'[2]Horaire technique'!P12</f>
        <v>0.22916666666666666</v>
      </c>
      <c r="O13" s="27">
        <f>'[2]Horaire technique'!J12</f>
        <v>8.3333333333333329E-2</v>
      </c>
      <c r="P13" s="57"/>
      <c r="Q13" s="49">
        <v>1</v>
      </c>
      <c r="R13" s="22"/>
      <c r="S13" s="35"/>
      <c r="T13" s="25">
        <f t="shared" si="1"/>
        <v>50</v>
      </c>
      <c r="U13" s="1"/>
    </row>
    <row r="14" spans="1:21">
      <c r="A14" s="1"/>
      <c r="B14" s="58" t="str">
        <f>'[2]Horaire web'!$B$15</f>
        <v xml:space="preserve"> Arrêt à Drummondville Zzz</v>
      </c>
      <c r="C14" s="59"/>
      <c r="D14" s="38"/>
      <c r="E14" s="60"/>
      <c r="F14" s="60"/>
      <c r="G14" s="60"/>
      <c r="H14" s="38"/>
      <c r="I14" s="40"/>
      <c r="J14" s="38"/>
      <c r="K14" s="38"/>
      <c r="L14" s="41"/>
      <c r="M14" s="42"/>
      <c r="N14" s="43"/>
      <c r="O14" s="44"/>
      <c r="P14" s="45"/>
      <c r="Q14" s="46"/>
      <c r="R14" s="47"/>
      <c r="S14" s="47"/>
      <c r="T14" s="48"/>
      <c r="U14" s="1"/>
    </row>
    <row r="15" spans="1:21" ht="21" customHeight="1">
      <c r="A15" s="1"/>
      <c r="B15" s="20" t="s">
        <v>12</v>
      </c>
      <c r="C15" s="21" t="s">
        <v>13</v>
      </c>
      <c r="D15" s="23">
        <v>8</v>
      </c>
      <c r="E15" s="61" t="str">
        <f>'[2]Horaire technique'!B14</f>
        <v>La Boucle à Drummondville</v>
      </c>
      <c r="F15" s="62"/>
      <c r="G15" s="62"/>
      <c r="H15" s="24">
        <f>'[2]Horaire technique'!F14</f>
        <v>2.375</v>
      </c>
      <c r="I15" s="25">
        <f>'[2]Horaire technique'!H14</f>
        <v>135</v>
      </c>
      <c r="J15" s="25">
        <f>'[2]Horaire technique'!I14</f>
        <v>16.350000000000001</v>
      </c>
      <c r="K15" s="22" t="s">
        <v>14</v>
      </c>
      <c r="L15" s="24">
        <f>'[2]Horaire technique'!O14</f>
        <v>2.75</v>
      </c>
      <c r="M15" s="26"/>
      <c r="N15" s="27">
        <f>'[2]Horaire technique'!P14</f>
        <v>4.1666666666666664E-2</v>
      </c>
      <c r="O15" s="27">
        <f>'[2]Horaire technique'!J14</f>
        <v>0.34375</v>
      </c>
      <c r="P15" s="26"/>
      <c r="Q15" s="63">
        <v>5</v>
      </c>
      <c r="R15" s="35"/>
      <c r="S15" s="35"/>
      <c r="T15" s="36">
        <f t="shared" ref="T15:T17" si="2">I15*Q15</f>
        <v>675</v>
      </c>
      <c r="U15" s="1"/>
    </row>
    <row r="16" spans="1:21" ht="21" customHeight="1">
      <c r="A16" s="1"/>
      <c r="B16" s="30"/>
      <c r="C16" s="53"/>
      <c r="D16" s="23">
        <v>9</v>
      </c>
      <c r="E16" s="23" t="str">
        <f>'[2]Horaire technique'!B15</f>
        <v>Drummondville</v>
      </c>
      <c r="F16" s="23" t="str">
        <f>'[2]Horaire technique'!C15</f>
        <v>–</v>
      </c>
      <c r="G16" s="23" t="str">
        <f>'[2]Horaire technique'!D15</f>
        <v>Granby</v>
      </c>
      <c r="H16" s="24">
        <f>'[2]Horaire technique'!F15</f>
        <v>2.7916666666666665</v>
      </c>
      <c r="I16" s="25">
        <f>'[2]Horaire technique'!H15</f>
        <v>67.400000000000006</v>
      </c>
      <c r="J16" s="25">
        <f>'[2]Horaire technique'!I15</f>
        <v>23.7</v>
      </c>
      <c r="K16" s="22">
        <f>'[2]Horaire technique'!W15</f>
        <v>1</v>
      </c>
      <c r="L16" s="24">
        <f>'[2]Horaire technique'!O15</f>
        <v>2.9166666666666665</v>
      </c>
      <c r="M16" s="26"/>
      <c r="N16" s="27">
        <f>'[2]Horaire technique'!P15</f>
        <v>6.25E-2</v>
      </c>
      <c r="O16" s="27">
        <f>'[2]Horaire technique'!J15</f>
        <v>0.11805555555555557</v>
      </c>
      <c r="P16" s="26"/>
      <c r="Q16" s="63">
        <v>2</v>
      </c>
      <c r="R16" s="34"/>
      <c r="S16" s="34"/>
      <c r="T16" s="25">
        <f t="shared" si="2"/>
        <v>134.80000000000001</v>
      </c>
      <c r="U16" s="1"/>
    </row>
    <row r="17" spans="1:21" ht="21" customHeight="1">
      <c r="A17" s="1"/>
      <c r="B17" s="16"/>
      <c r="C17" s="17"/>
      <c r="D17" s="64">
        <v>10</v>
      </c>
      <c r="E17" s="23" t="str">
        <f>'[2]Horaire technique'!B16</f>
        <v>Granby</v>
      </c>
      <c r="F17" s="23" t="str">
        <f>'[2]Horaire technique'!C16</f>
        <v>–</v>
      </c>
      <c r="G17" s="23" t="str">
        <f>'[2]Horaire technique'!D16</f>
        <v>Saint-Jean-sur-Richelieu</v>
      </c>
      <c r="H17" s="24">
        <f>'[2]Horaire technique'!F16</f>
        <v>2.9791666666666665</v>
      </c>
      <c r="I17" s="25">
        <f>'[2]Horaire technique'!H16</f>
        <v>91.7</v>
      </c>
      <c r="J17" s="25">
        <f>'[2]Horaire technique'!I16</f>
        <v>23.9</v>
      </c>
      <c r="K17" s="22">
        <f>'[2]Horaire technique'!W16</f>
        <v>2</v>
      </c>
      <c r="L17" s="24">
        <f>'[2]Horaire technique'!O16</f>
        <v>3.1458333333333335</v>
      </c>
      <c r="M17" s="26"/>
      <c r="N17" s="27">
        <f>'[2]Horaire technique'!P16</f>
        <v>0.20833333333333334</v>
      </c>
      <c r="O17" s="27">
        <f>'[2]Horaire technique'!J16</f>
        <v>0.15972222222222224</v>
      </c>
      <c r="P17" s="26"/>
      <c r="Q17" s="63">
        <v>1</v>
      </c>
      <c r="R17" s="22"/>
      <c r="S17" s="28"/>
      <c r="T17" s="25">
        <f t="shared" si="2"/>
        <v>91.7</v>
      </c>
      <c r="U17" s="29"/>
    </row>
    <row r="18" spans="1:21">
      <c r="A18" s="1"/>
      <c r="B18" s="37" t="str">
        <f>'[2]Horaire web'!$B$19</f>
        <v xml:space="preserve"> Arrêt à Saint-Jean-sur-Richelieu Zzz</v>
      </c>
      <c r="C18" s="38"/>
      <c r="D18" s="38"/>
      <c r="E18" s="60"/>
      <c r="F18" s="60"/>
      <c r="G18" s="60"/>
      <c r="H18" s="38"/>
      <c r="I18" s="40"/>
      <c r="J18" s="38"/>
      <c r="K18" s="38"/>
      <c r="L18" s="41"/>
      <c r="M18" s="42"/>
      <c r="N18" s="43"/>
      <c r="O18" s="44"/>
      <c r="P18" s="45"/>
      <c r="Q18" s="46"/>
      <c r="R18" s="47"/>
      <c r="S18" s="47"/>
      <c r="T18" s="48"/>
      <c r="U18" s="1"/>
    </row>
    <row r="19" spans="1:21" ht="21" customHeight="1">
      <c r="A19" s="1"/>
      <c r="B19" s="20" t="s">
        <v>15</v>
      </c>
      <c r="C19" s="21" t="s">
        <v>16</v>
      </c>
      <c r="D19" s="23">
        <v>11</v>
      </c>
      <c r="E19" s="23" t="str">
        <f>'[2]Horaire technique'!B18</f>
        <v>Saint-Jean-sur-Richelieu</v>
      </c>
      <c r="F19" s="23" t="str">
        <f>'[2]Horaire technique'!C18</f>
        <v>–</v>
      </c>
      <c r="G19" s="23" t="str">
        <f>'[2]Horaire technique'!D18</f>
        <v>Brossard</v>
      </c>
      <c r="H19" s="24">
        <f>'[2]Horaire technique'!F18</f>
        <v>3.354166666666667</v>
      </c>
      <c r="I19" s="25">
        <f>'[2]Horaire technique'!H18</f>
        <v>64.7</v>
      </c>
      <c r="J19" s="25">
        <f>'[2]Horaire technique'!I18</f>
        <v>22.8</v>
      </c>
      <c r="K19" s="65">
        <f>'[2]Horaire technique'!W18</f>
        <v>1</v>
      </c>
      <c r="L19" s="24">
        <f>'[2]Horaire technique'!O18</f>
        <v>3.479166666666667</v>
      </c>
      <c r="M19" s="26"/>
      <c r="N19" s="27">
        <f>'[2]Horaire technique'!P18</f>
        <v>6.25E-2</v>
      </c>
      <c r="O19" s="27">
        <f>'[2]Horaire technique'!J18</f>
        <v>0.11805555555555557</v>
      </c>
      <c r="P19" s="26"/>
      <c r="Q19" s="63">
        <v>2</v>
      </c>
      <c r="R19" s="34"/>
      <c r="S19" s="34"/>
      <c r="T19" s="36">
        <f t="shared" ref="T19:T20" si="3">I19*Q19</f>
        <v>129.4</v>
      </c>
      <c r="U19" s="1"/>
    </row>
    <row r="20" spans="1:21" ht="21" customHeight="1">
      <c r="A20" s="1"/>
      <c r="B20" s="16"/>
      <c r="C20" s="17"/>
      <c r="D20" s="23">
        <v>12</v>
      </c>
      <c r="E20" s="23" t="str">
        <f>'[2]Horaire technique'!B19</f>
        <v>Brossard</v>
      </c>
      <c r="F20" s="23" t="str">
        <f>'[2]Horaire technique'!C19</f>
        <v>–</v>
      </c>
      <c r="G20" s="23" t="str">
        <f>'[2]Horaire technique'!D19</f>
        <v>Montréal (Stade Olympique)</v>
      </c>
      <c r="H20" s="24">
        <f>'[2]Horaire technique'!F19</f>
        <v>3.541666666666667</v>
      </c>
      <c r="I20" s="25">
        <f>'[2]Horaire technique'!H19</f>
        <v>24.8</v>
      </c>
      <c r="J20" s="25">
        <f>'[2]Horaire technique'!I19</f>
        <v>19.8</v>
      </c>
      <c r="K20" s="65">
        <f>'[2]Horaire technique'!W19</f>
        <v>1</v>
      </c>
      <c r="L20" s="24">
        <f>'[2]Horaire technique'!O19</f>
        <v>3.5937500000000004</v>
      </c>
      <c r="M20" s="26"/>
      <c r="N20" s="27">
        <f>'[2]Horaire technique'!P19</f>
        <v>0</v>
      </c>
      <c r="O20" s="27">
        <f>'[2]Horaire technique'!J19</f>
        <v>5.2083333333333336E-2</v>
      </c>
      <c r="P20" s="26"/>
      <c r="Q20" s="22">
        <v>5</v>
      </c>
      <c r="R20" s="28"/>
      <c r="S20" s="28"/>
      <c r="T20" s="25">
        <f t="shared" si="3"/>
        <v>124</v>
      </c>
      <c r="U20" s="1"/>
    </row>
    <row r="21" spans="1:21">
      <c r="A21" s="1"/>
      <c r="B21" s="1"/>
      <c r="C21" s="1"/>
      <c r="D21" s="1"/>
      <c r="E21" s="1"/>
      <c r="F21" s="1"/>
      <c r="G21" s="1"/>
      <c r="H21" s="66"/>
      <c r="I21" s="25">
        <f>'[2]Horaire technique'!H20</f>
        <v>1008.9000000000001</v>
      </c>
      <c r="J21" s="25">
        <f>'[2]Horaire technique'!I20</f>
        <v>22.316666666666666</v>
      </c>
      <c r="K21" s="67"/>
      <c r="L21" s="66"/>
      <c r="M21" s="66"/>
      <c r="N21" s="68" t="str">
        <f>'[2]Horaire web'!N22</f>
        <v xml:space="preserve">      </v>
      </c>
      <c r="O21" s="27">
        <f>'[2]Horaire technique'!J20</f>
        <v>0.16087962962962962</v>
      </c>
      <c r="P21" s="66"/>
      <c r="Q21" s="66"/>
      <c r="R21" s="69"/>
      <c r="S21" s="70" t="s">
        <v>17</v>
      </c>
      <c r="T21" s="25">
        <f>SUM(T6:T20)</f>
        <v>2454.6999999999998</v>
      </c>
      <c r="U21" s="1"/>
    </row>
    <row r="22" spans="1:21">
      <c r="A22" s="1"/>
      <c r="B22" s="1"/>
      <c r="C22" s="1"/>
      <c r="D22" s="66"/>
      <c r="E22" s="66"/>
      <c r="F22" s="66"/>
      <c r="G22" s="66"/>
      <c r="H22" s="71"/>
      <c r="I22" s="71"/>
      <c r="J22" s="71"/>
      <c r="K22" s="66"/>
      <c r="L22" s="66"/>
      <c r="M22" s="66"/>
      <c r="N22" s="71"/>
      <c r="O22" s="71"/>
      <c r="P22" s="71"/>
      <c r="Q22" s="66"/>
      <c r="R22" s="69"/>
      <c r="S22" s="70" t="s">
        <v>18</v>
      </c>
      <c r="T22" s="25">
        <f>T21/5</f>
        <v>490.93999999999994</v>
      </c>
      <c r="U22" s="1"/>
    </row>
    <row r="23" spans="1:21">
      <c r="A23" s="1"/>
      <c r="B23" s="1"/>
      <c r="C23" s="1"/>
      <c r="D23" s="66"/>
      <c r="E23" s="66"/>
      <c r="F23" s="66"/>
      <c r="G23" s="66"/>
      <c r="H23" s="1"/>
      <c r="I23" s="1"/>
      <c r="J23" s="1"/>
      <c r="K23" s="72"/>
      <c r="L23" s="1"/>
      <c r="M23" s="1"/>
      <c r="N23" s="1"/>
      <c r="O23" s="1"/>
      <c r="P23" s="1"/>
      <c r="Q23" s="1"/>
      <c r="R23" s="1"/>
      <c r="S23" s="1"/>
      <c r="T23" s="73"/>
      <c r="U23" s="1"/>
    </row>
    <row r="24" spans="1:21">
      <c r="A24" s="1"/>
      <c r="B24" s="1"/>
      <c r="C24" s="1"/>
      <c r="D24" s="1"/>
      <c r="E24" s="1"/>
      <c r="F24" s="1"/>
      <c r="G24" s="1"/>
      <c r="H24" s="74" t="s">
        <v>19</v>
      </c>
      <c r="I24" s="75">
        <v>1</v>
      </c>
      <c r="J24" s="76" t="s">
        <v>20</v>
      </c>
      <c r="K24" s="77"/>
      <c r="L24" s="78" t="s">
        <v>21</v>
      </c>
      <c r="M24" s="9"/>
      <c r="N24" s="9"/>
      <c r="O24" s="9"/>
      <c r="P24" s="9"/>
      <c r="Q24" s="7"/>
      <c r="R24" s="79"/>
      <c r="S24" s="80"/>
      <c r="T24" s="80"/>
      <c r="U24" s="1"/>
    </row>
    <row r="25" spans="1:21">
      <c r="A25" s="1"/>
      <c r="B25" s="1"/>
      <c r="C25" s="1"/>
      <c r="D25" s="1"/>
      <c r="E25" s="1"/>
      <c r="F25" s="1"/>
      <c r="G25" s="1"/>
      <c r="H25" s="81"/>
      <c r="I25" s="75">
        <v>2</v>
      </c>
      <c r="J25" s="76" t="s">
        <v>22</v>
      </c>
      <c r="K25" s="77"/>
      <c r="L25" s="30"/>
      <c r="M25" s="82"/>
      <c r="N25" s="82"/>
      <c r="O25" s="82"/>
      <c r="P25" s="82"/>
      <c r="Q25" s="53"/>
      <c r="R25" s="83"/>
      <c r="S25" s="80"/>
      <c r="T25" s="80"/>
      <c r="U25" s="1"/>
    </row>
    <row r="26" spans="1:21">
      <c r="A26" s="1"/>
      <c r="B26" s="1"/>
      <c r="C26" s="1"/>
      <c r="D26" s="1"/>
      <c r="E26" s="1"/>
      <c r="F26" s="1"/>
      <c r="G26" s="1"/>
      <c r="H26" s="81"/>
      <c r="I26" s="84">
        <v>3</v>
      </c>
      <c r="J26" s="76" t="s">
        <v>23</v>
      </c>
      <c r="K26" s="77"/>
      <c r="L26" s="30"/>
      <c r="M26" s="82"/>
      <c r="N26" s="82"/>
      <c r="O26" s="82"/>
      <c r="P26" s="82"/>
      <c r="Q26" s="53"/>
      <c r="R26" s="83"/>
      <c r="S26" s="80"/>
      <c r="T26" s="80"/>
      <c r="U26" s="1"/>
    </row>
    <row r="27" spans="1:21">
      <c r="A27" s="1"/>
      <c r="B27" s="1"/>
      <c r="C27" s="1"/>
      <c r="D27" s="1"/>
      <c r="E27" s="1"/>
      <c r="F27" s="1"/>
      <c r="G27" s="1"/>
      <c r="H27" s="19"/>
      <c r="I27" s="84">
        <v>4</v>
      </c>
      <c r="J27" s="76" t="s">
        <v>24</v>
      </c>
      <c r="K27" s="77"/>
      <c r="L27" s="16"/>
      <c r="M27" s="18"/>
      <c r="N27" s="18"/>
      <c r="O27" s="18"/>
      <c r="P27" s="18"/>
      <c r="Q27" s="17"/>
      <c r="R27" s="83"/>
      <c r="S27" s="80"/>
      <c r="T27" s="80"/>
      <c r="U27" s="1"/>
    </row>
    <row r="28" spans="1:21">
      <c r="A28" s="1"/>
      <c r="B28" s="1"/>
      <c r="C28" s="85"/>
      <c r="D28" s="66"/>
      <c r="E28" s="66"/>
      <c r="F28" s="66"/>
      <c r="G28" s="66"/>
      <c r="H28" s="66"/>
      <c r="I28" s="1"/>
      <c r="J28" s="1"/>
      <c r="K28" s="1"/>
      <c r="L28" s="1"/>
      <c r="M28" s="1"/>
      <c r="N28" s="1"/>
      <c r="O28" s="1"/>
      <c r="P28" s="1"/>
      <c r="Q28" s="1"/>
      <c r="R28" s="1"/>
      <c r="S28" s="80"/>
      <c r="T28" s="80"/>
      <c r="U28" s="1"/>
    </row>
    <row r="29" spans="1:21" ht="28">
      <c r="A29" s="1"/>
      <c r="B29" s="1"/>
      <c r="C29" s="1"/>
      <c r="D29" s="1"/>
      <c r="E29" s="1"/>
      <c r="F29" s="1"/>
      <c r="G29" s="1"/>
      <c r="H29" s="86"/>
      <c r="I29" s="82"/>
      <c r="J29" s="87" t="s">
        <v>25</v>
      </c>
      <c r="K29" s="88"/>
      <c r="L29" s="77"/>
      <c r="M29" s="1"/>
      <c r="N29" s="89" t="s">
        <v>26</v>
      </c>
      <c r="O29" s="90" t="s">
        <v>27</v>
      </c>
      <c r="P29" s="91"/>
      <c r="Q29" s="1"/>
      <c r="R29" s="92"/>
      <c r="S29" s="82"/>
      <c r="T29" s="82"/>
      <c r="U29" s="1"/>
    </row>
    <row r="30" spans="1:21">
      <c r="A30" s="1"/>
      <c r="B30" s="1"/>
      <c r="C30" s="1"/>
      <c r="D30" s="1"/>
      <c r="E30" s="1"/>
      <c r="F30" s="1"/>
      <c r="G30" s="1"/>
      <c r="H30" s="93"/>
      <c r="I30" s="82"/>
      <c r="J30" s="94" t="s">
        <v>28</v>
      </c>
      <c r="K30" s="88"/>
      <c r="L30" s="77"/>
      <c r="M30" s="1"/>
      <c r="N30" s="95">
        <f>IF($R$6=J30,$I$6,0)+IF($R$7=J30,$I$7,0)+IF($R$8=J30,$I$8,0)+IF($R$10=J30,$I$10,0)+IF($R$11=J30,$I$11,0)+IF($R$12=J30,$I$12,0)+IF($R$13=J30,$I$13,0)+IF($R$15=J30,$I$15,0)+IF($R$16=J30,$I$16,0)+IF($R$17=J30,$I$17,0)+IF($R$19=J30,$I$19,0)+IF($R$20=J30,$I$20,0)+IF($S$6=J30,$I$6,0)+IF($S$7=J30,$I$7,0)+IF($S$10=J30,$I$10,0)+IF($S$11=J30,$I$11,0)+IF($S$12=J30,$I$12,0)+IF($S$15=J30,$I$15,0)+IF($S$17=J30,$I$17,0)+IF($S$20=J30,$I$20,0)+IF($S$19=J30,$I$19,0)+IF($S$16=J30,$I$16,0)+I6+I20+I15</f>
        <v>226</v>
      </c>
      <c r="O30" s="96">
        <f>+IF($R$7=J30,1,0)+IF($R$8=J30,1,0)+IF($R$10=J30,1,0)+IF($R$11=J30,1,0)+IF($R$12=J30,1,0)+IF($R$13=J30,1,0)+IF($R$15=J30,1,0)+IF($R$17=J30,1,0)+IF($R$19=J30,1,0)+IF($R$16=J30,1,0)+IF($S$7=J30,1,0)+IF($S$10=J30,1,0)+IF($S$11=J30,1,0)+IF($S$12=J30,1,0)+IF($S$15=J30,1,0)+IF($S$19=J30,1,0)+IF($S$16=J30,1,0)+3</f>
        <v>3</v>
      </c>
      <c r="P30" s="97"/>
      <c r="Q30" s="1"/>
      <c r="R30" s="98"/>
      <c r="S30" s="80"/>
      <c r="T30" s="80"/>
      <c r="U30" s="1"/>
    </row>
    <row r="31" spans="1:21">
      <c r="A31" s="1"/>
      <c r="B31" s="1"/>
      <c r="C31" s="1"/>
      <c r="D31" s="1"/>
      <c r="E31" s="1"/>
      <c r="F31" s="1"/>
      <c r="G31" s="1"/>
      <c r="H31" s="93"/>
      <c r="I31" s="82"/>
      <c r="J31" s="94" t="s">
        <v>29</v>
      </c>
      <c r="K31" s="88"/>
      <c r="L31" s="77"/>
      <c r="M31" s="99"/>
      <c r="N31" s="95">
        <f>IF($R$6=J31,$I$6,0)+IF($R$7=J31,$I$7,0)+IF($R$8=J31,$I$8,0)+IF($R$10=J31,$I$10,0)+IF($R$11=J31,$I$11,0)+IF($R$12=J31,$I$12,0)+IF($R$13=J31,$I$13,0)+IF($R$15=J31,$I$15,0)+IF($R$17=J31,$I$17,0)+IF($R$19=J31,$I$19,0)+IF($R$20=J31,$I$20,0)+IF($S$6=J31,$I$6,0)+IF($S$7=J31,$I$7,0)+IF($S$10=J31,$I$10,0)+IF($S$11=J31,$I$11,0)+IF($S$12=J31,$I$12,0)+IF($S$15=J31,$I$15,0)+IF($S$17=J31,$I$17,0)+IF($S$20=J31,$I$20,0)+IF($S$19=J31,$I$19,0)+IF($S$16=J31,$I$16,0)+IF($R$16=J31,$I$16,0)+I6+I20+I15</f>
        <v>226</v>
      </c>
      <c r="O31" s="96">
        <f>+IF($R$7=J31,1,0)+IF($R$8=J31,1,0)+IF($R$10=J31,1,0)+IF($R$11=J31,1,0)+IF($R$12=J31,1,0)+IF($R$13=J31,1,0)+IF($R$15=J31,1,0)+IF($R$17=J31,1,0)+IF($R$19=J31,1,0)+IF($R$16=J31,1,0)+IF($S$7=J31,1,0)+IF($S$10=J31,1,0)+IF($S$11=J31,1,0)+IF($S$12=J31,1,0)+IF($S$15=J31,1,0)+IF($S$19=J31,1,0)+IF($S$16=J31,1,0)+3</f>
        <v>3</v>
      </c>
      <c r="P31" s="97"/>
      <c r="Q31" s="99"/>
      <c r="R31" s="80"/>
      <c r="S31" s="80"/>
      <c r="T31" s="80"/>
      <c r="U31" s="1"/>
    </row>
    <row r="32" spans="1:21">
      <c r="A32" s="1"/>
      <c r="B32" s="1"/>
      <c r="C32" s="1"/>
      <c r="D32" s="1"/>
      <c r="E32" s="1"/>
      <c r="F32" s="1"/>
      <c r="G32" s="1"/>
      <c r="H32" s="93"/>
      <c r="I32" s="82"/>
      <c r="J32" s="94" t="s">
        <v>30</v>
      </c>
      <c r="K32" s="88"/>
      <c r="L32" s="77"/>
      <c r="M32" s="1"/>
      <c r="N32" s="95">
        <f>IF($R$6=J32,$I$6,0)+IF($R$7=J32,$I$7,0)+IF($R$8=J32,$I$8,0)+IF($R$10=J32,$I$10,0)+IF($R$11=J32,$I$11,0)+IF($R$12=J32,$I$12,0)+IF($R$13=J32,$I$13,0)+IF($R$15=J32,$I$15,0)+IF($R$17=J32,$I$17,0)+IF($R$19=J32,$I$19,0)+IF($R$20=J32,$I$20,0)+IF($S$6=J32,$I$6,0)+IF($S$7=J32,$I$7,0)+IF($S$10=J32,$I$10,0)+IF($S$11=J32,$I$11,0)+IF($S$12=J32,$I$12,0)+IF($S$15=J32,$I$15,0)+IF($S$17=J32,$I$17,0)+IF($S$20=J32,$I$20,0)+IF($S$19=J32,$I$19,0)+IF($S$16=J32,$I$16,0)+IF($R$16=J32,$I$16,0)+I6+I20+I15</f>
        <v>226</v>
      </c>
      <c r="O32" s="96">
        <f>+IF($R$7=J32,1,0)+IF($R$8=J32,1,0)+IF($R$10=J32,1,0)+IF($R$11=J32,1,0)+IF($R$12=J32,1,0)+IF($R$13=J32,1,0)+IF($R$15=J32,1,0)+IF($R$17=J32,1,0)+IF($R$19=J32,1,0)+IF($R$16=J32,1,0)+IF($S$7=J32,1,0)+IF($S$10=J32,1,0)+IF($S$11=J32,1,0)+IF($S$12=J32,1,0)+IF($S$15=J32,1,0)+IF($S$19=J32,1,0)+IF($S$16=J32,1,0)+3</f>
        <v>3</v>
      </c>
      <c r="P32" s="97"/>
      <c r="Q32" s="1"/>
      <c r="R32" s="80"/>
      <c r="S32" s="80"/>
      <c r="T32" s="80"/>
      <c r="U32" s="1"/>
    </row>
    <row r="33" spans="1:21">
      <c r="A33" s="1"/>
      <c r="B33" s="1"/>
      <c r="C33" s="1"/>
      <c r="D33" s="1"/>
      <c r="E33" s="1"/>
      <c r="F33" s="1"/>
      <c r="G33" s="1"/>
      <c r="H33" s="93"/>
      <c r="I33" s="82"/>
      <c r="J33" s="94" t="s">
        <v>31</v>
      </c>
      <c r="K33" s="88"/>
      <c r="L33" s="77"/>
      <c r="M33" s="1"/>
      <c r="N33" s="95">
        <f>IF($R$6=J33,$I$6,0)+IF($R$7=J33,$I$7,0)+IF($R$8=J33,$I$8,0)+IF($R$10=J33,$I$10,0)+IF($R$11=J33,$I$11,0)+IF($R$12=J33,$I$12,0)+IF($R$13=J33,$I$13,0)+IF($R$15=J33,$I$15,0)+IF($R$17=J33,$I$17,0)+IF($R$19=J33,$I$19,0)+IF($R$20=J33,$I$20,0)+IF($S$6=J33,$I$6,0)+IF($S$7=J33,$I$7,0)+IF($S$10=J33,$I$10,0)+IF($S$11=J33,$I$11,0)+IF($S$12=J33,$I$12,0)+IF($S$15=J33,$I$15,0)+IF($S$17=J33,$I$17,0)+IF($S$20=J33,$I$20,0)+IF($S$19=J33,$I$19,0)+IF($S$16=J33,$I$16,0)+IF($R$16=J33,$I$16,0)+I6+I20+I15</f>
        <v>226</v>
      </c>
      <c r="O33" s="96">
        <f>+IF($R$7=J33,1,0)+IF($R$8=J33,1,0)+IF($R$10=J33,1,0)+IF($R$11=J33,1,0)+IF($R$12=J33,1,0)+IF($R$13=J33,1,0)+IF($R$15=J33,1,0)+IF($R$17=J33,1,0)+IF($R$19=J33,1,0)+IF($R$16=J33,1,0)+IF($S$7=J33,1,0)+IF($S$10=J33,1,0)+IF($S$11=J33,1,0)+IF($S$12=J33,1,0)+IF($S$15=J33,1,0)+IF($S$19=J33,1,0)+IF($S$16=J33,1,0)+3</f>
        <v>3</v>
      </c>
      <c r="P33" s="97"/>
      <c r="Q33" s="1"/>
      <c r="R33" s="80"/>
      <c r="S33" s="80"/>
      <c r="T33" s="80"/>
      <c r="U33" s="1"/>
    </row>
    <row r="34" spans="1:21">
      <c r="A34" s="1"/>
      <c r="B34" s="100"/>
      <c r="C34" s="1"/>
      <c r="D34" s="1"/>
      <c r="E34" s="1"/>
      <c r="F34" s="1"/>
      <c r="G34" s="1"/>
      <c r="H34" s="93"/>
      <c r="I34" s="82"/>
      <c r="J34" s="94" t="s">
        <v>32</v>
      </c>
      <c r="K34" s="88"/>
      <c r="L34" s="77"/>
      <c r="M34" s="1"/>
      <c r="N34" s="95">
        <f>IF($R$6=J34,$I$6,0)+IF($R$7=J34,$I$7,0)+IF($R$8=J34,$I$8,0)+IF($R$10=J34,$I$10,0)+IF($R$11=J34,$I$11,0)+IF($R$12=J34,$I$12,0)+IF($R$13=J34,$I$13,0)+IF($R$15=J34,$I$15,0)+IF($R$17=J34,$I$17,0)+IF($R$19=J34,$I$19,0)+IF($R$20=J34,$I$20,0)+IF($S$6=J34,$I$6,0)+IF($S$7=J34,$I$7,0)+IF($S$10=J34,$I$10,0)+IF($S$11=J34,$I$11,0)+IF($S$12=J34,$I$12,0)+IF($S$15=J34,$I$15,0)+IF($S$17=J34,$I$17,0)+IF($S$20=J34,$I$20,0)+IF($S$19=J34,$I$19,0)+IF($S$16=J34,$I$16,0)+IF($R$16=J34,$I$16,0)+I6+I20+I15</f>
        <v>226</v>
      </c>
      <c r="O34" s="96">
        <f>+IF($R$7=J34,1,0)+IF($R$8=J34,1,0)+IF($R$10=J34,1,0)+IF($R$11=J34,1,0)+IF($R$12=J34,1,0)+IF($R$13=J34,1,0)+IF($R$15=J34,1,0)+IF($R$17=J34,1,0)+IF($R$19=J34,1,0)+IF($R$16=J34,1,0)+IF($S$7=J34,1,0)+IF($S$10=J34,1,0)+IF($S$11=J34,1,0)+IF($S$12=J34,1,0)+IF($S$15=J34,1,0)+IF($S$19=J34,1,0)+IF($S$16=J34,1,0)+3</f>
        <v>3</v>
      </c>
      <c r="P34" s="97"/>
      <c r="Q34" s="1"/>
      <c r="R34" s="80"/>
      <c r="S34" s="80"/>
      <c r="T34" s="80"/>
      <c r="U34" s="1"/>
    </row>
    <row r="35" spans="1: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1"/>
      <c r="B36" s="101" t="s">
        <v>33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1"/>
    </row>
  </sheetData>
  <mergeCells count="40">
    <mergeCell ref="B36:T36"/>
    <mergeCell ref="H32:I32"/>
    <mergeCell ref="J32:L32"/>
    <mergeCell ref="H33:I33"/>
    <mergeCell ref="J33:L33"/>
    <mergeCell ref="H34:I34"/>
    <mergeCell ref="J34:L34"/>
    <mergeCell ref="H29:I29"/>
    <mergeCell ref="J29:L29"/>
    <mergeCell ref="R29:T29"/>
    <mergeCell ref="H30:I30"/>
    <mergeCell ref="J30:L30"/>
    <mergeCell ref="H31:I31"/>
    <mergeCell ref="J31:L31"/>
    <mergeCell ref="E15:G15"/>
    <mergeCell ref="B19:B20"/>
    <mergeCell ref="C19:C20"/>
    <mergeCell ref="H24:H27"/>
    <mergeCell ref="J24:K24"/>
    <mergeCell ref="L24:Q27"/>
    <mergeCell ref="J25:K25"/>
    <mergeCell ref="J26:K26"/>
    <mergeCell ref="J27:K27"/>
    <mergeCell ref="B6:B8"/>
    <mergeCell ref="C6:C8"/>
    <mergeCell ref="B10:B13"/>
    <mergeCell ref="C10:C13"/>
    <mergeCell ref="B15:B17"/>
    <mergeCell ref="C15:C17"/>
    <mergeCell ref="K4:K5"/>
    <mergeCell ref="L4:L5"/>
    <mergeCell ref="N4:N5"/>
    <mergeCell ref="O4:O5"/>
    <mergeCell ref="Q4:Q5"/>
    <mergeCell ref="T4:T5"/>
    <mergeCell ref="B4:C5"/>
    <mergeCell ref="D4:G5"/>
    <mergeCell ref="H4:H5"/>
    <mergeCell ref="I4:I5"/>
    <mergeCell ref="J4:J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Josée Vincent</dc:creator>
  <cp:lastModifiedBy>Josée Vincent</cp:lastModifiedBy>
  <dcterms:created xsi:type="dcterms:W3CDTF">2019-03-18T14:02:45Z</dcterms:created>
  <dcterms:modified xsi:type="dcterms:W3CDTF">2019-03-18T14:07:04Z</dcterms:modified>
</cp:coreProperties>
</file>